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40" activeTab="3"/>
  </bookViews>
  <sheets>
    <sheet name="Year1" sheetId="1" r:id="rId1"/>
    <sheet name="Year2" sheetId="2" r:id="rId2"/>
    <sheet name="Year3" sheetId="3" r:id="rId3"/>
    <sheet name="Year4" sheetId="4" r:id="rId4"/>
    <sheet name="Year5" sheetId="5" r:id="rId5"/>
  </sheets>
  <definedNames/>
  <calcPr fullCalcOnLoad="1"/>
</workbook>
</file>

<file path=xl/sharedStrings.xml><?xml version="1.0" encoding="utf-8"?>
<sst xmlns="http://schemas.openxmlformats.org/spreadsheetml/2006/main" count="125" uniqueCount="26">
  <si>
    <t>Year</t>
  </si>
  <si>
    <t>Month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</si>
  <si>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</si>
  <si>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</si>
  <si>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</si>
  <si>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</si>
  <si>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</si>
  <si>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</si>
  <si>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</si>
  <si>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</si>
  <si>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</si>
  <si>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</si>
  <si>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</si>
  <si>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</si>
  <si>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No. of samples collected</t>
  </si>
  <si>
    <t>No. of samples collected in previous 12 month period</t>
  </si>
  <si>
    <t>No. of failures for previous 12 month period</t>
  </si>
  <si>
    <t>% of samples that comply</t>
  </si>
  <si>
    <t>CALCULATE PERCENTAGE USING A TWELVE (12) MONTH 'ROLLING' ANNUAL VALUE</t>
  </si>
  <si>
    <t>This requirement comes into effect once you have 12 months data and should be assessed every month based on the previous 12 months data (so that it is a 'rolling' assessment).</t>
  </si>
  <si>
    <r>
      <t xml:space="preserve">The </t>
    </r>
    <r>
      <rPr>
        <i/>
        <sz val="10"/>
        <rFont val="Arial"/>
        <family val="2"/>
      </rPr>
      <t xml:space="preserve">Public Health Regulation 2005 </t>
    </r>
    <r>
      <rPr>
        <sz val="10"/>
        <rFont val="Arial"/>
        <family val="2"/>
      </rPr>
      <t xml:space="preserve">(the regulation) requires that 98 per cent of samples taken in a 12 month period should contain no </t>
    </r>
    <r>
      <rPr>
        <i/>
        <sz val="10"/>
        <rFont val="Arial"/>
        <family val="2"/>
      </rPr>
      <t>E. Coli</t>
    </r>
    <r>
      <rPr>
        <sz val="10"/>
        <rFont val="Arial"/>
        <family val="2"/>
      </rPr>
      <t>. This requirement is refered to as the 'annual value' in Schedule 3A of the regulation.</t>
    </r>
  </si>
  <si>
    <t>The shaded out area is not applicable if data is not available for the previous 12 months.</t>
  </si>
  <si>
    <t>Drinking water scheme:</t>
  </si>
  <si>
    <r>
      <t xml:space="preserve">No. of samples collected in which </t>
    </r>
    <r>
      <rPr>
        <b/>
        <i/>
        <sz val="10"/>
        <rFont val="Arial"/>
        <family val="2"/>
      </rPr>
      <t>E. coli</t>
    </r>
    <r>
      <rPr>
        <b/>
        <sz val="10"/>
        <rFont val="Arial"/>
        <family val="2"/>
      </rPr>
      <t xml:space="preserve"> is detected (i.e. a failure)</t>
    </r>
  </si>
  <si>
    <t>Compliance with 98% annual value</t>
  </si>
  <si>
    <t>Quilpie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</si>
</sst>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 wrapText="1"/>
      <protection/>
    </xf>
    <xf numFmtId="0" fontId="4" fillId="34" borderId="13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/>
      <protection/>
    </xf>
    <xf numFmtId="0" fontId="3" fillId="33" borderId="14" xfId="0" applyFont="1" applyFill="1" applyBorder="1" applyAlignment="1" applyProtection="1">
      <alignment horizontal="center" wrapText="1"/>
      <protection/>
    </xf>
    <xf numFmtId="0" fontId="3" fillId="33" borderId="15" xfId="0" applyFont="1" applyFill="1" applyBorder="1" applyAlignment="1" applyProtection="1">
      <alignment horizontal="center" wrapText="1"/>
      <protection/>
    </xf>
    <xf numFmtId="0" fontId="3" fillId="33" borderId="16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right"/>
      <protection/>
    </xf>
    <xf numFmtId="164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/>
      <protection/>
    </xf>
    <xf numFmtId="0" fontId="4" fillId="34" borderId="17" xfId="0" applyFont="1" applyFill="1" applyBorder="1" applyAlignment="1" applyProtection="1">
      <alignment horizontal="left" vertical="center" wrapText="1"/>
      <protection/>
    </xf>
    <xf numFmtId="0" fontId="0" fillId="34" borderId="18" xfId="0" applyFont="1" applyFill="1" applyBorder="1" applyAlignment="1" applyProtection="1">
      <alignment horizontal="right"/>
      <protection locked="0"/>
    </xf>
    <xf numFmtId="0" fontId="0" fillId="34" borderId="19" xfId="0" applyFont="1" applyFill="1" applyBorder="1" applyAlignment="1" applyProtection="1">
      <alignment horizontal="right"/>
      <protection locked="0"/>
    </xf>
    <xf numFmtId="0" fontId="0" fillId="34" borderId="20" xfId="0" applyFont="1" applyFill="1" applyBorder="1" applyAlignment="1" applyProtection="1">
      <alignment horizontal="right"/>
      <protection locked="0"/>
    </xf>
    <xf numFmtId="0" fontId="0" fillId="34" borderId="21" xfId="0" applyFont="1" applyFill="1" applyBorder="1" applyAlignment="1" applyProtection="1">
      <alignment horizontal="right"/>
      <protection locked="0"/>
    </xf>
    <xf numFmtId="0" fontId="0" fillId="34" borderId="22" xfId="0" applyFont="1" applyFill="1" applyBorder="1" applyAlignment="1" applyProtection="1">
      <alignment horizontal="right"/>
      <protection locked="0"/>
    </xf>
    <xf numFmtId="0" fontId="0" fillId="34" borderId="23" xfId="0" applyFont="1" applyFill="1" applyBorder="1" applyAlignment="1" applyProtection="1">
      <alignment horizontal="right"/>
      <protection locked="0"/>
    </xf>
    <xf numFmtId="164" fontId="0" fillId="34" borderId="23" xfId="0" applyNumberFormat="1" applyFont="1" applyFill="1" applyBorder="1" applyAlignment="1" applyProtection="1">
      <alignment horizontal="right"/>
      <protection/>
    </xf>
    <xf numFmtId="164" fontId="0" fillId="34" borderId="21" xfId="0" applyNumberFormat="1" applyFont="1" applyFill="1" applyBorder="1" applyAlignment="1" applyProtection="1">
      <alignment horizontal="right"/>
      <protection/>
    </xf>
    <xf numFmtId="164" fontId="0" fillId="34" borderId="22" xfId="0" applyNumberFormat="1" applyFont="1" applyFill="1" applyBorder="1" applyAlignment="1" applyProtection="1">
      <alignment horizontal="right"/>
      <protection/>
    </xf>
    <xf numFmtId="0" fontId="0" fillId="34" borderId="24" xfId="0" applyFont="1" applyFill="1" applyBorder="1" applyAlignment="1" applyProtection="1">
      <alignment horizontal="right"/>
      <protection/>
    </xf>
    <xf numFmtId="0" fontId="0" fillId="34" borderId="25" xfId="0" applyFont="1" applyFill="1" applyBorder="1" applyAlignment="1" applyProtection="1">
      <alignment horizontal="right"/>
      <protection/>
    </xf>
    <xf numFmtId="0" fontId="0" fillId="34" borderId="26" xfId="0" applyFont="1" applyFill="1" applyBorder="1" applyAlignment="1" applyProtection="1">
      <alignment horizontal="right"/>
      <protection/>
    </xf>
    <xf numFmtId="0" fontId="0" fillId="33" borderId="23" xfId="0" applyFont="1" applyFill="1" applyBorder="1" applyAlignment="1" applyProtection="1">
      <alignment horizontal="right"/>
      <protection/>
    </xf>
    <xf numFmtId="0" fontId="0" fillId="33" borderId="21" xfId="0" applyFont="1" applyFill="1" applyBorder="1" applyAlignment="1" applyProtection="1">
      <alignment horizontal="right"/>
      <protection/>
    </xf>
    <xf numFmtId="0" fontId="0" fillId="34" borderId="22" xfId="0" applyNumberFormat="1" applyFont="1" applyFill="1" applyBorder="1" applyAlignment="1" applyProtection="1">
      <alignment horizontal="right"/>
      <protection/>
    </xf>
    <xf numFmtId="0" fontId="0" fillId="33" borderId="24" xfId="0" applyFont="1" applyFill="1" applyBorder="1" applyAlignment="1" applyProtection="1">
      <alignment horizontal="right"/>
      <protection/>
    </xf>
    <xf numFmtId="0" fontId="0" fillId="33" borderId="25" xfId="0" applyFont="1" applyFill="1" applyBorder="1" applyAlignment="1" applyProtection="1">
      <alignment horizontal="right"/>
      <protection/>
    </xf>
    <xf numFmtId="0" fontId="0" fillId="33" borderId="27" xfId="0" applyFont="1" applyFill="1" applyBorder="1" applyAlignment="1" applyProtection="1">
      <alignment horizontal="right"/>
      <protection/>
    </xf>
    <xf numFmtId="0" fontId="0" fillId="34" borderId="17" xfId="0" applyFont="1" applyFill="1" applyBorder="1" applyAlignment="1" applyProtection="1">
      <alignment horizontal="right"/>
      <protection/>
    </xf>
    <xf numFmtId="0" fontId="0" fillId="34" borderId="21" xfId="0" applyFont="1" applyFill="1" applyBorder="1" applyAlignment="1" applyProtection="1">
      <alignment horizontal="right"/>
      <protection/>
    </xf>
    <xf numFmtId="0" fontId="0" fillId="34" borderId="22" xfId="0" applyFont="1" applyFill="1" applyBorder="1" applyAlignment="1" applyProtection="1">
      <alignment horizontal="right"/>
      <protection/>
    </xf>
    <xf numFmtId="0" fontId="0" fillId="34" borderId="23" xfId="0" applyFont="1" applyFill="1" applyBorder="1" applyAlignment="1" applyProtection="1">
      <alignment horizontal="right"/>
      <protection/>
    </xf>
    <xf numFmtId="0" fontId="3" fillId="0" borderId="16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 locked="0"/>
    </xf>
    <xf numFmtId="0" fontId="3" fillId="33" borderId="15" xfId="0" applyFont="1" applyFill="1" applyBorder="1" applyAlignment="1" applyProtection="1">
      <alignment horizontal="center" wrapText="1"/>
      <protection locked="0"/>
    </xf>
    <xf numFmtId="0" fontId="3" fillId="33" borderId="28" xfId="0" applyFont="1" applyFill="1" applyBorder="1" applyAlignment="1" applyProtection="1">
      <alignment horizontal="center" wrapText="1"/>
      <protection/>
    </xf>
    <xf numFmtId="0" fontId="3" fillId="33" borderId="29" xfId="0" applyFont="1" applyFill="1" applyBorder="1" applyAlignment="1" applyProtection="1">
      <alignment horizontal="center" wrapText="1"/>
      <protection/>
    </xf>
    <xf numFmtId="0" fontId="3" fillId="33" borderId="30" xfId="0" applyFont="1" applyFill="1" applyBorder="1" applyAlignment="1" applyProtection="1">
      <alignment horizontal="center" wrapText="1"/>
      <protection/>
    </xf>
    <xf numFmtId="164" fontId="0" fillId="34" borderId="17" xfId="0" applyNumberFormat="1" applyFont="1" applyFill="1" applyBorder="1" applyAlignment="1" applyProtection="1">
      <alignment horizontal="right"/>
      <protection/>
    </xf>
    <xf numFmtId="0" fontId="0" fillId="34" borderId="31" xfId="0" applyFont="1" applyFill="1" applyBorder="1" applyAlignment="1" applyProtection="1">
      <alignment horizontal="right"/>
      <protection/>
    </xf>
    <xf numFmtId="10" fontId="0" fillId="0" borderId="0" xfId="0" applyNumberFormat="1" applyAlignment="1" applyProtection="1">
      <alignment/>
      <protection/>
    </xf>
    <xf numFmtId="0" fontId="0" fillId="34" borderId="18" xfId="0" applyFont="1" applyFill="1" applyBorder="1" applyAlignment="1" applyProtection="1">
      <alignment horizontal="right"/>
      <protection locked="0"/>
    </xf>
    <xf numFmtId="0" fontId="0" fillId="34" borderId="19" xfId="0" applyFont="1" applyFill="1" applyBorder="1" applyAlignment="1" applyProtection="1">
      <alignment horizontal="right"/>
      <protection locked="0"/>
    </xf>
    <xf numFmtId="0" fontId="0" fillId="34" borderId="20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wrapText="1"/>
      <protection/>
    </xf>
    <xf numFmtId="0" fontId="0" fillId="0" borderId="32" xfId="0" applyFont="1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2"/>
  <sheetViews>
    <sheetView showGridLines="0" zoomScalePageLayoutView="0" workbookViewId="0" topLeftCell="A1">
      <selection activeCell="B2" sqref="B2:M2"/>
    </sheetView>
  </sheetViews>
  <sheetFormatPr defaultColWidth="9.140625" defaultRowHeight="12.75"/>
  <cols>
    <col min="1" max="1" width="27.140625" style="39" customWidth="1"/>
    <col min="2" max="13" width="8.28125" style="39" customWidth="1"/>
    <col min="14" max="14" width="10.57421875" style="39" customWidth="1"/>
    <col min="15" max="16" width="6.8515625" style="39" customWidth="1"/>
    <col min="17" max="17" width="2.140625" style="39" customWidth="1"/>
    <col min="18" max="16384" width="9.140625" style="39" customWidth="1"/>
  </cols>
  <sheetData>
    <row r="1" ht="18.75" customHeight="1"/>
    <row r="2" spans="1:13" ht="18.75" customHeight="1" thickBot="1">
      <c r="A2" s="40" t="s">
        <v>22</v>
      </c>
      <c r="B2" s="53" t="s">
        <v>25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ht="15" customHeight="1" thickBot="1"/>
    <row r="4" spans="1:16" ht="36" customHeight="1" thickBot="1">
      <c r="A4" s="1" t="s">
        <v>0</v>
      </c>
      <c r="B4" s="6"/>
      <c r="C4" s="7"/>
      <c r="D4" s="7"/>
      <c r="E4" s="7"/>
      <c r="F4" s="7"/>
      <c r="G4" s="7"/>
      <c r="H4" s="42">
        <v>2009</v>
      </c>
      <c r="I4" s="7"/>
      <c r="J4" s="7"/>
      <c r="K4" s="7"/>
      <c r="L4" s="7"/>
      <c r="M4" s="8"/>
      <c r="N4" s="9"/>
      <c r="O4" s="9"/>
      <c r="P4" s="9"/>
    </row>
    <row r="5" spans="1:16" ht="6" customHeight="1" thickBot="1">
      <c r="A5" s="3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37"/>
      <c r="N5" s="9"/>
      <c r="O5" s="9"/>
      <c r="P5" s="9"/>
    </row>
    <row r="6" spans="1:16" ht="36" customHeight="1" thickBot="1">
      <c r="A6" s="1" t="s">
        <v>1</v>
      </c>
      <c r="B6" s="43" t="s">
        <v>2</v>
      </c>
      <c r="C6" s="44" t="s">
        <v>3</v>
      </c>
      <c r="D6" s="44" t="s">
        <v>4</v>
      </c>
      <c r="E6" s="44" t="s">
        <v>5</v>
      </c>
      <c r="F6" s="44" t="s">
        <v>6</v>
      </c>
      <c r="G6" s="44" t="s">
        <v>7</v>
      </c>
      <c r="H6" s="44" t="s">
        <v>8</v>
      </c>
      <c r="I6" s="44" t="s">
        <v>9</v>
      </c>
      <c r="J6" s="44" t="s">
        <v>10</v>
      </c>
      <c r="K6" s="44" t="s">
        <v>11</v>
      </c>
      <c r="L6" s="44" t="s">
        <v>12</v>
      </c>
      <c r="M6" s="45" t="s">
        <v>13</v>
      </c>
      <c r="N6" s="9"/>
      <c r="O6" s="9"/>
      <c r="P6" s="9"/>
    </row>
    <row r="7" spans="1:16" ht="36" customHeight="1">
      <c r="A7" s="2" t="s">
        <v>14</v>
      </c>
      <c r="B7" s="15"/>
      <c r="C7" s="16"/>
      <c r="D7" s="16">
        <v>2</v>
      </c>
      <c r="E7" s="16"/>
      <c r="F7" s="16"/>
      <c r="G7" s="16"/>
      <c r="H7" s="16">
        <v>2</v>
      </c>
      <c r="I7" s="16"/>
      <c r="J7" s="16">
        <v>2</v>
      </c>
      <c r="K7" s="16">
        <v>2</v>
      </c>
      <c r="L7" s="16"/>
      <c r="M7" s="17">
        <v>1</v>
      </c>
      <c r="N7" s="10"/>
      <c r="O7" s="10"/>
      <c r="P7" s="10"/>
    </row>
    <row r="8" spans="1:16" ht="36" customHeight="1">
      <c r="A8" s="3" t="s">
        <v>23</v>
      </c>
      <c r="B8" s="20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9">
        <v>0</v>
      </c>
      <c r="N8" s="10"/>
      <c r="O8" s="10"/>
      <c r="P8" s="10"/>
    </row>
    <row r="9" spans="1:16" ht="36" customHeight="1">
      <c r="A9" s="3" t="s">
        <v>15</v>
      </c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9">
        <f>IF(COUNTBLANK(B7:M7)=12,"",SUM(B7:M7))</f>
        <v>9</v>
      </c>
      <c r="N9" s="10"/>
      <c r="O9" s="10"/>
      <c r="P9" s="10"/>
    </row>
    <row r="10" spans="1:16" ht="36" customHeight="1">
      <c r="A10" s="3" t="s">
        <v>16</v>
      </c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9">
        <f>IF(COUNTBLANK(B8:M8)=12,"",SUM(B8:M8))</f>
        <v>0</v>
      </c>
      <c r="N10" s="10"/>
      <c r="O10" s="10"/>
      <c r="P10" s="10"/>
    </row>
    <row r="11" spans="1:16" ht="36" customHeight="1">
      <c r="A11" s="3" t="s">
        <v>17</v>
      </c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3">
        <f>IF(ISERROR((M9-M10)/M9),"",(M9-M10)/M9)</f>
        <v>1</v>
      </c>
      <c r="N11" s="11"/>
      <c r="O11" s="11"/>
      <c r="P11" s="11"/>
    </row>
    <row r="12" spans="1:16" ht="36" customHeight="1" thickBot="1">
      <c r="A12" s="4" t="s">
        <v>24</v>
      </c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2"/>
      <c r="M12" s="26" t="str">
        <f>IF(ISERROR((M9-M10)/M9),"",IF(M11&lt;98%,"NO","YES"))</f>
        <v>YES</v>
      </c>
      <c r="N12" s="12"/>
      <c r="O12" s="12"/>
      <c r="P12" s="12"/>
    </row>
    <row r="13" ht="7.5" customHeight="1"/>
    <row r="14" ht="15" customHeight="1">
      <c r="A14" s="5" t="s">
        <v>18</v>
      </c>
    </row>
    <row r="15" ht="15" customHeight="1"/>
    <row r="16" spans="1:13" ht="15" customHeight="1">
      <c r="A16" s="52" t="s">
        <v>20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1:13" ht="1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ht="15" customHeight="1"/>
    <row r="19" spans="1:13" ht="15" customHeight="1">
      <c r="A19" s="52" t="s">
        <v>19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spans="1:13" ht="1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ht="15" customHeight="1"/>
    <row r="22" ht="15" customHeight="1">
      <c r="A22" s="39" t="s">
        <v>21</v>
      </c>
    </row>
  </sheetData>
  <sheetProtection sheet="1" objects="1" scenarios="1" selectLockedCells="1"/>
  <mergeCells count="3">
    <mergeCell ref="A16:M17"/>
    <mergeCell ref="A19:M20"/>
    <mergeCell ref="B2:M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2"/>
  <headerFooter alignWithMargins="0">
    <oddHeader>&amp;L&amp;"Arial,Bold Italic"&amp;14Escherichia coli&amp;"Arial,Bold" public health compliance:&amp;"Arial,Regular"&amp;10
&amp;"Arial,Bold"&amp;12Calculation of 12 month 'rolling' annual value&amp;R&amp;G</oddHeader>
    <oddFooter>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2"/>
  <sheetViews>
    <sheetView showGridLines="0" zoomScalePageLayoutView="0" workbookViewId="0" topLeftCell="A1">
      <selection activeCell="M8" sqref="M8"/>
    </sheetView>
  </sheetViews>
  <sheetFormatPr defaultColWidth="9.140625" defaultRowHeight="12.75"/>
  <cols>
    <col min="1" max="1" width="27.140625" style="39" customWidth="1"/>
    <col min="2" max="13" width="8.28125" style="39" customWidth="1"/>
    <col min="14" max="16" width="6.8515625" style="39" customWidth="1"/>
    <col min="17" max="17" width="2.140625" style="39" customWidth="1"/>
    <col min="18" max="16384" width="9.140625" style="39" customWidth="1"/>
  </cols>
  <sheetData>
    <row r="1" ht="18.75" customHeight="1"/>
    <row r="2" spans="1:13" ht="18.75" customHeight="1" thickBot="1">
      <c r="A2" s="40" t="s">
        <v>22</v>
      </c>
      <c r="B2" s="53" t="s">
        <v>25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ht="15" customHeight="1" thickBot="1"/>
    <row r="4" spans="1:16" ht="36" customHeight="1" thickBot="1">
      <c r="A4" s="1" t="s">
        <v>0</v>
      </c>
      <c r="B4" s="6"/>
      <c r="C4" s="7"/>
      <c r="D4" s="7"/>
      <c r="E4" s="7"/>
      <c r="F4" s="7"/>
      <c r="G4" s="7"/>
      <c r="H4" s="42">
        <v>2010</v>
      </c>
      <c r="I4" s="7"/>
      <c r="J4" s="7"/>
      <c r="K4" s="7"/>
      <c r="L4" s="7"/>
      <c r="M4" s="8"/>
      <c r="N4" s="9"/>
      <c r="O4" s="9"/>
      <c r="P4" s="9"/>
    </row>
    <row r="5" spans="1:16" ht="6" customHeight="1" thickBot="1">
      <c r="A5" s="3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37"/>
      <c r="N5" s="9"/>
      <c r="O5" s="9"/>
      <c r="P5" s="9"/>
    </row>
    <row r="6" spans="1:16" ht="36" customHeight="1" thickBot="1">
      <c r="A6" s="1" t="s">
        <v>1</v>
      </c>
      <c r="B6" s="43" t="s">
        <v>2</v>
      </c>
      <c r="C6" s="44" t="s">
        <v>3</v>
      </c>
      <c r="D6" s="44" t="s">
        <v>4</v>
      </c>
      <c r="E6" s="44" t="s">
        <v>5</v>
      </c>
      <c r="F6" s="44" t="s">
        <v>6</v>
      </c>
      <c r="G6" s="44" t="s">
        <v>7</v>
      </c>
      <c r="H6" s="44" t="s">
        <v>8</v>
      </c>
      <c r="I6" s="44" t="s">
        <v>9</v>
      </c>
      <c r="J6" s="44" t="s">
        <v>10</v>
      </c>
      <c r="K6" s="44" t="s">
        <v>11</v>
      </c>
      <c r="L6" s="44" t="s">
        <v>12</v>
      </c>
      <c r="M6" s="45" t="s">
        <v>13</v>
      </c>
      <c r="N6" s="9"/>
      <c r="O6" s="9"/>
      <c r="P6" s="9"/>
    </row>
    <row r="7" spans="1:16" ht="36" customHeight="1">
      <c r="A7" s="2" t="s">
        <v>14</v>
      </c>
      <c r="B7" s="15">
        <v>2</v>
      </c>
      <c r="C7" s="16">
        <v>2</v>
      </c>
      <c r="D7" s="16">
        <v>2</v>
      </c>
      <c r="E7" s="16"/>
      <c r="F7" s="16">
        <v>2</v>
      </c>
      <c r="G7" s="16">
        <v>2</v>
      </c>
      <c r="H7" s="16">
        <v>2</v>
      </c>
      <c r="I7" s="16">
        <v>0</v>
      </c>
      <c r="J7" s="16">
        <v>2</v>
      </c>
      <c r="K7" s="16">
        <v>2</v>
      </c>
      <c r="L7" s="16">
        <v>2</v>
      </c>
      <c r="M7" s="17">
        <v>2</v>
      </c>
      <c r="N7" s="10"/>
      <c r="O7" s="10"/>
      <c r="P7" s="10"/>
    </row>
    <row r="8" spans="1:16" ht="36" customHeight="1">
      <c r="A8" s="3" t="s">
        <v>23</v>
      </c>
      <c r="B8" s="41">
        <v>0</v>
      </c>
      <c r="C8" s="18">
        <v>0</v>
      </c>
      <c r="D8" s="18">
        <v>0</v>
      </c>
      <c r="E8" s="18"/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9">
        <v>0</v>
      </c>
      <c r="N8" s="10"/>
      <c r="O8" s="10"/>
      <c r="P8" s="10"/>
    </row>
    <row r="9" spans="1:16" ht="36" customHeight="1">
      <c r="A9" s="14" t="s">
        <v>15</v>
      </c>
      <c r="B9" s="33">
        <f>IF(COUNTBLANK(Year1!C7:$M7)+COUNTBLANK($B7:B7)=12,"",SUM(Year1!C7:M7)+SUM(Year2!$B7:B7))</f>
        <v>11</v>
      </c>
      <c r="C9" s="34">
        <f>IF(COUNTBLANK(Year1!D7:$M7)+COUNTBLANK($B7:C7)=12,"",SUM(Year1!D7:N7)+SUM(Year2!$B7:C7))</f>
        <v>13</v>
      </c>
      <c r="D9" s="34">
        <f>IF(COUNTBLANK(Year1!E7:$M7)+COUNTBLANK($B7:D7)=12,"",SUM(Year1!E7:O7)+SUM(Year2!$B7:D7))</f>
        <v>13</v>
      </c>
      <c r="E9" s="34">
        <f>IF(COUNTBLANK(Year1!F7:$M7)+COUNTBLANK($B7:E7)=12,"",SUM(Year1!F7:P7)+SUM(Year2!$B7:E7))</f>
        <v>13</v>
      </c>
      <c r="F9" s="34">
        <f>IF(COUNTBLANK(Year1!G7:$M7)+COUNTBLANK($B7:F7)=12,"",SUM(Year1!G7:Q7)+SUM(Year2!$B7:F7))</f>
        <v>15</v>
      </c>
      <c r="G9" s="34">
        <f>IF(COUNTBLANK(Year1!H7:$M7)+COUNTBLANK($B7:G7)=12,"",SUM(Year1!H7:R7)+SUM(Year2!$B7:G7))</f>
        <v>17</v>
      </c>
      <c r="H9" s="34">
        <f>IF(COUNTBLANK(Year1!I7:$M7)+COUNTBLANK($B7:H7)=12,"",SUM(Year1!I7:S7)+SUM(Year2!$B7:H7))</f>
        <v>17</v>
      </c>
      <c r="I9" s="34">
        <f>IF(COUNTBLANK(Year1!J7:$M7)+COUNTBLANK($B7:I7)=12,"",SUM(Year1!J7:T7)+SUM(Year2!$B7:I7))</f>
        <v>17</v>
      </c>
      <c r="J9" s="34">
        <f>IF(COUNTBLANK(Year1!K7:$M7)+COUNTBLANK($B7:J7)=12,"",SUM(Year1!K7:U7)+SUM(Year2!$B7:J7))</f>
        <v>17</v>
      </c>
      <c r="K9" s="34">
        <f>IF(COUNTBLANK(Year1!L7:$M7)+COUNTBLANK($B7:K7)=12,"",SUM(Year1!L7:V7)+SUM(Year2!$B7:K7))</f>
        <v>17</v>
      </c>
      <c r="L9" s="34">
        <f>IF(COUNTBLANK(Year1!M7:$M7)+COUNTBLANK($B7:L7)=12,"",SUM(Year1!M7:W7)+SUM(Year2!$B7:L7))</f>
        <v>19</v>
      </c>
      <c r="M9" s="35">
        <f>IF(COUNTBLANK($B7:M7)=12,"",SUM(Year1!N7:X7)+SUM(Year2!$B7:M7))</f>
        <v>20</v>
      </c>
      <c r="N9" s="10"/>
      <c r="O9" s="10"/>
      <c r="P9" s="10"/>
    </row>
    <row r="10" spans="1:16" ht="36" customHeight="1">
      <c r="A10" s="3" t="s">
        <v>16</v>
      </c>
      <c r="B10" s="36">
        <f>IF(COUNTBLANK(Year1!C8:$M8)+COUNTBLANK($B8:B8)=12,"",SUM(Year1!C8:M8)+SUM(Year2!$B8:B8))</f>
        <v>0</v>
      </c>
      <c r="C10" s="34">
        <f>IF(COUNTBLANK(Year1!D8:$M8)+COUNTBLANK($B8:C8)=12,"",SUM(Year1!D8:N8)+SUM(Year2!$B8:C8))</f>
        <v>0</v>
      </c>
      <c r="D10" s="34">
        <f>IF(COUNTBLANK(Year1!E8:$M8)+COUNTBLANK($B8:D8)=12,"",SUM(Year1!E8:O8)+SUM(Year2!$B8:D8))</f>
        <v>0</v>
      </c>
      <c r="E10" s="34">
        <f>IF(COUNTBLANK(Year1!F8:$M8)+COUNTBLANK($B8:E8)=12,"",SUM(Year1!F8:P8)+SUM(Year2!$B8:E8))</f>
        <v>0</v>
      </c>
      <c r="F10" s="34">
        <f>IF(COUNTBLANK(Year1!G8:$M8)+COUNTBLANK($B8:F8)=12,"",SUM(Year1!G8:Q8)+SUM(Year2!$B8:F8))</f>
        <v>0</v>
      </c>
      <c r="G10" s="34">
        <f>IF(COUNTBLANK(Year1!H8:$M8)+COUNTBLANK($B8:G8)=12,"",SUM(Year1!H8:R8)+SUM(Year2!$B8:G8))</f>
        <v>0</v>
      </c>
      <c r="H10" s="34">
        <f>IF(COUNTBLANK(Year1!I8:$M8)+COUNTBLANK($B8:H8)=12,"",SUM(Year1!I8:S8)+SUM(Year2!$B8:H8))</f>
        <v>0</v>
      </c>
      <c r="I10" s="34">
        <f>IF(COUNTBLANK(Year1!J8:$M8)+COUNTBLANK($B8:I8)=12,"",SUM(Year1!J8:T8)+SUM(Year2!$B8:I8))</f>
        <v>0</v>
      </c>
      <c r="J10" s="34">
        <f>IF(COUNTBLANK(Year1!K8:$M8)+COUNTBLANK($B8:J8)=12,"",SUM(Year1!K8:U8)+SUM(Year2!$B8:J8))</f>
        <v>0</v>
      </c>
      <c r="K10" s="34">
        <f>IF(COUNTBLANK(Year1!L8:$M8)+COUNTBLANK($B8:K8)=12,"",SUM(Year1!L8:V8)+SUM(Year2!$B8:K8))</f>
        <v>0</v>
      </c>
      <c r="L10" s="34">
        <f>IF(COUNTBLANK(Year1!M8:$M8)+COUNTBLANK($B8:L8)=12,"",SUM(Year1!M8:W8)+SUM(Year2!$B8:L8))</f>
        <v>0</v>
      </c>
      <c r="M10" s="35">
        <f>IF(COUNTBLANK($B8:M8)=12,"",SUM(Year1!N8:X8)+SUM(Year2!$B8:M8))</f>
        <v>0</v>
      </c>
      <c r="N10" s="10"/>
      <c r="O10" s="10"/>
      <c r="P10" s="10"/>
    </row>
    <row r="11" spans="1:16" ht="36" customHeight="1">
      <c r="A11" s="3" t="s">
        <v>17</v>
      </c>
      <c r="B11" s="21">
        <f>IF(ISERROR((B9-B10)/B9),"",(B9-B10)/B9)</f>
        <v>1</v>
      </c>
      <c r="C11" s="22">
        <f aca="true" t="shared" si="0" ref="C11:M11">IF(ISERROR((C9-C10)/C9),"",(C9-C10)/C9)</f>
        <v>1</v>
      </c>
      <c r="D11" s="22">
        <f t="shared" si="0"/>
        <v>1</v>
      </c>
      <c r="E11" s="22">
        <f t="shared" si="0"/>
        <v>1</v>
      </c>
      <c r="F11" s="22">
        <f t="shared" si="0"/>
        <v>1</v>
      </c>
      <c r="G11" s="22">
        <f t="shared" si="0"/>
        <v>1</v>
      </c>
      <c r="H11" s="22">
        <f t="shared" si="0"/>
        <v>1</v>
      </c>
      <c r="I11" s="22">
        <f t="shared" si="0"/>
        <v>1</v>
      </c>
      <c r="J11" s="22">
        <f t="shared" si="0"/>
        <v>1</v>
      </c>
      <c r="K11" s="22">
        <f t="shared" si="0"/>
        <v>1</v>
      </c>
      <c r="L11" s="22">
        <f t="shared" si="0"/>
        <v>1</v>
      </c>
      <c r="M11" s="23">
        <f t="shared" si="0"/>
        <v>1</v>
      </c>
      <c r="N11" s="11"/>
      <c r="O11" s="11"/>
      <c r="P11" s="11"/>
    </row>
    <row r="12" spans="1:16" ht="36" customHeight="1" thickBot="1">
      <c r="A12" s="4" t="s">
        <v>24</v>
      </c>
      <c r="B12" s="24" t="str">
        <f>IF(ISERROR((B9-B10)/B9),"",IF(B11&lt;98%,"NO","YES"))</f>
        <v>YES</v>
      </c>
      <c r="C12" s="25" t="str">
        <f aca="true" t="shared" si="1" ref="C12:M12">IF(ISERROR((C9-C10)/C9),"",IF(C11&lt;98%,"NO","YES"))</f>
        <v>YES</v>
      </c>
      <c r="D12" s="25" t="str">
        <f t="shared" si="1"/>
        <v>YES</v>
      </c>
      <c r="E12" s="25" t="str">
        <f t="shared" si="1"/>
        <v>YES</v>
      </c>
      <c r="F12" s="25" t="str">
        <f t="shared" si="1"/>
        <v>YES</v>
      </c>
      <c r="G12" s="25" t="str">
        <f t="shared" si="1"/>
        <v>YES</v>
      </c>
      <c r="H12" s="25" t="str">
        <f t="shared" si="1"/>
        <v>YES</v>
      </c>
      <c r="I12" s="25" t="str">
        <f t="shared" si="1"/>
        <v>YES</v>
      </c>
      <c r="J12" s="25" t="str">
        <f t="shared" si="1"/>
        <v>YES</v>
      </c>
      <c r="K12" s="25" t="str">
        <f t="shared" si="1"/>
        <v>YES</v>
      </c>
      <c r="L12" s="25" t="str">
        <f t="shared" si="1"/>
        <v>YES</v>
      </c>
      <c r="M12" s="26" t="str">
        <f t="shared" si="1"/>
        <v>YES</v>
      </c>
      <c r="N12" s="12"/>
      <c r="O12" s="12"/>
      <c r="P12" s="12"/>
    </row>
    <row r="13" ht="7.5" customHeight="1"/>
    <row r="14" ht="15" customHeight="1">
      <c r="A14" s="13" t="s">
        <v>18</v>
      </c>
    </row>
    <row r="15" ht="15" customHeight="1"/>
    <row r="16" spans="1:13" ht="15" customHeight="1">
      <c r="A16" s="52" t="s">
        <v>20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1:13" ht="1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ht="15" customHeight="1"/>
    <row r="19" spans="1:13" ht="15" customHeight="1">
      <c r="A19" s="52" t="s">
        <v>19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spans="1:13" ht="1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ht="15" customHeight="1"/>
    <row r="22" ht="15" customHeight="1">
      <c r="M22" s="48"/>
    </row>
  </sheetData>
  <sheetProtection sheet="1" objects="1" scenarios="1" selectLockedCells="1"/>
  <mergeCells count="3">
    <mergeCell ref="A16:M17"/>
    <mergeCell ref="A19:M20"/>
    <mergeCell ref="B2:M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2"/>
  <headerFooter alignWithMargins="0">
    <oddHeader>&amp;L&amp;"Arial,Bold Italic"&amp;14Escherichia coli health compliance:
&amp;12Calculation of 12 month 'rolling' annual value&amp;R&amp;G</oddHeader>
    <oddFooter>&amp;R&amp;G</oddFooter>
  </headerFooter>
  <ignoredErrors>
    <ignoredError sqref="B10 C9:L9 C10:L10 M9 M10" unlockedFormula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2"/>
  <sheetViews>
    <sheetView showGridLines="0" zoomScalePageLayoutView="0" workbookViewId="0" topLeftCell="A1">
      <selection activeCell="L8" sqref="L8"/>
    </sheetView>
  </sheetViews>
  <sheetFormatPr defaultColWidth="9.140625" defaultRowHeight="12.75"/>
  <cols>
    <col min="1" max="1" width="27.140625" style="39" customWidth="1"/>
    <col min="2" max="13" width="8.28125" style="39" customWidth="1"/>
    <col min="14" max="16" width="6.8515625" style="39" customWidth="1"/>
    <col min="17" max="17" width="2.140625" style="39" customWidth="1"/>
    <col min="18" max="16384" width="9.140625" style="39" customWidth="1"/>
  </cols>
  <sheetData>
    <row r="1" ht="18.75" customHeight="1"/>
    <row r="2" spans="1:13" ht="18.75" customHeight="1" thickBot="1">
      <c r="A2" s="40" t="s">
        <v>22</v>
      </c>
      <c r="B2" s="54" t="s">
        <v>25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ht="15" customHeight="1" thickBot="1"/>
    <row r="4" spans="1:16" ht="36" customHeight="1" thickBot="1">
      <c r="A4" s="1" t="s">
        <v>0</v>
      </c>
      <c r="B4" s="6"/>
      <c r="C4" s="7"/>
      <c r="D4" s="7"/>
      <c r="E4" s="7"/>
      <c r="F4" s="7"/>
      <c r="G4" s="7"/>
      <c r="H4" s="42">
        <v>2011</v>
      </c>
      <c r="I4" s="7"/>
      <c r="J4" s="7"/>
      <c r="K4" s="7"/>
      <c r="L4" s="7"/>
      <c r="M4" s="8"/>
      <c r="N4" s="9"/>
      <c r="O4" s="9"/>
      <c r="P4" s="9"/>
    </row>
    <row r="5" spans="1:16" ht="6" customHeight="1" thickBot="1">
      <c r="A5" s="3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37"/>
      <c r="N5" s="9"/>
      <c r="O5" s="9"/>
      <c r="P5" s="9"/>
    </row>
    <row r="6" spans="1:16" ht="36" customHeight="1" thickBot="1">
      <c r="A6" s="1" t="s">
        <v>1</v>
      </c>
      <c r="B6" s="43" t="s">
        <v>2</v>
      </c>
      <c r="C6" s="44" t="s">
        <v>3</v>
      </c>
      <c r="D6" s="44" t="s">
        <v>4</v>
      </c>
      <c r="E6" s="44" t="s">
        <v>5</v>
      </c>
      <c r="F6" s="44" t="s">
        <v>6</v>
      </c>
      <c r="G6" s="44" t="s">
        <v>7</v>
      </c>
      <c r="H6" s="44" t="s">
        <v>8</v>
      </c>
      <c r="I6" s="44" t="s">
        <v>9</v>
      </c>
      <c r="J6" s="44" t="s">
        <v>10</v>
      </c>
      <c r="K6" s="44" t="s">
        <v>11</v>
      </c>
      <c r="L6" s="44" t="s">
        <v>12</v>
      </c>
      <c r="M6" s="45" t="s">
        <v>13</v>
      </c>
      <c r="N6" s="9"/>
      <c r="O6" s="9"/>
      <c r="P6" s="9"/>
    </row>
    <row r="7" spans="1:16" ht="36" customHeight="1">
      <c r="A7" s="2" t="s">
        <v>14</v>
      </c>
      <c r="B7" s="49">
        <v>0</v>
      </c>
      <c r="C7" s="50">
        <v>2</v>
      </c>
      <c r="D7" s="50">
        <v>2</v>
      </c>
      <c r="E7" s="50">
        <v>2</v>
      </c>
      <c r="F7" s="50">
        <v>2</v>
      </c>
      <c r="G7" s="50">
        <v>2</v>
      </c>
      <c r="H7" s="50">
        <v>2</v>
      </c>
      <c r="I7" s="50">
        <v>0</v>
      </c>
      <c r="J7" s="50">
        <v>2</v>
      </c>
      <c r="K7" s="50">
        <v>2</v>
      </c>
      <c r="L7" s="50">
        <v>2</v>
      </c>
      <c r="M7" s="51">
        <v>2</v>
      </c>
      <c r="N7" s="10"/>
      <c r="O7" s="10"/>
      <c r="P7" s="10"/>
    </row>
    <row r="8" spans="1:16" ht="36" customHeight="1">
      <c r="A8" s="3" t="s">
        <v>23</v>
      </c>
      <c r="B8" s="41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9">
        <v>0</v>
      </c>
      <c r="N8" s="10"/>
      <c r="O8" s="10"/>
      <c r="P8" s="10"/>
    </row>
    <row r="9" spans="1:16" ht="36" customHeight="1">
      <c r="A9" s="14" t="s">
        <v>15</v>
      </c>
      <c r="B9" s="36">
        <f>IF(COUNTBLANK(Year2!C7:$M7)+COUNTBLANK($B7:B7)=12,"",SUM(Year2!C7:M7)+SUM(Year3!$B7:B7))</f>
        <v>18</v>
      </c>
      <c r="C9" s="34">
        <f>IF(COUNTBLANK(Year2!D7:$M7)+COUNTBLANK($B7:C7)=12,"",SUM(Year2!D7:N7)+SUM(Year3!$B7:C7))</f>
        <v>18</v>
      </c>
      <c r="D9" s="34">
        <f>IF(COUNTBLANK(Year2!E7:$M7)+COUNTBLANK($B7:D7)=12,"",SUM(Year2!E7:O7)+SUM(Year3!$B7:D7))</f>
        <v>18</v>
      </c>
      <c r="E9" s="34">
        <f>IF(COUNTBLANK(Year2!F7:$M7)+COUNTBLANK($B7:E7)=12,"",SUM(Year2!F7:P7)+SUM(Year3!$B7:E7))</f>
        <v>20</v>
      </c>
      <c r="F9" s="34">
        <f>IF(COUNTBLANK(Year2!G7:$M7)+COUNTBLANK($B7:F7)=12,"",SUM(Year2!G7:Q7)+SUM(Year3!$B7:F7))</f>
        <v>20</v>
      </c>
      <c r="G9" s="34">
        <f>IF(COUNTBLANK(Year2!H7:$M7)+COUNTBLANK($B7:G7)=12,"",SUM(Year2!H7:R7)+SUM(Year3!$B7:G7))</f>
        <v>20</v>
      </c>
      <c r="H9" s="34">
        <f>IF(COUNTBLANK(Year2!I7:$M7)+COUNTBLANK($B7:H7)=12,"",SUM(Year2!I7:S7)+SUM(Year3!$B7:H7))</f>
        <v>20</v>
      </c>
      <c r="I9" s="34">
        <f>IF(COUNTBLANK(Year2!J7:$M7)+COUNTBLANK($B7:I7)=12,"",SUM(Year2!J7:T7)+SUM(Year3!$B7:I7))</f>
        <v>20</v>
      </c>
      <c r="J9" s="34">
        <f>IF(COUNTBLANK(Year2!K7:$M7)+COUNTBLANK($B7:J7)=12,"",SUM(Year2!K7:U7)+SUM(Year3!$B7:J7))</f>
        <v>20</v>
      </c>
      <c r="K9" s="34">
        <f>IF(COUNTBLANK(Year2!L7:$M7)+COUNTBLANK($B7:K7)=12,"",SUM(Year2!L7:V7)+SUM(Year3!$B7:K7))</f>
        <v>20</v>
      </c>
      <c r="L9" s="34">
        <f>IF(COUNTBLANK(Year2!M7:$M7)+COUNTBLANK($B7:L7)=12,"",SUM(Year2!M7:W7)+SUM(Year3!$B7:L7))</f>
        <v>20</v>
      </c>
      <c r="M9" s="35">
        <f>IF(COUNTBLANK($B7:M7)=12,"",SUM(Year3!$B7:M7))</f>
        <v>20</v>
      </c>
      <c r="N9" s="10"/>
      <c r="O9" s="10"/>
      <c r="P9" s="10"/>
    </row>
    <row r="10" spans="1:16" ht="36" customHeight="1">
      <c r="A10" s="3" t="s">
        <v>16</v>
      </c>
      <c r="B10" s="36">
        <f>IF(COUNTBLANK(Year2!C8:$M8)+COUNTBLANK($B8:B8)=12,"",SUM(Year2!C8:M8)+SUM(Year3!$B8:B8))</f>
        <v>0</v>
      </c>
      <c r="C10" s="34">
        <f>IF(COUNTBLANK(Year2!D8:$M8)+COUNTBLANK($B8:C8)=12,"",SUM(Year2!D8:N8)+SUM(Year3!$B8:C8))</f>
        <v>0</v>
      </c>
      <c r="D10" s="34">
        <f>IF(COUNTBLANK(Year2!E8:$M8)+COUNTBLANK($B8:D8)=12,"",SUM(Year2!E8:O8)+SUM(Year3!$B8:D8))</f>
        <v>0</v>
      </c>
      <c r="E10" s="34">
        <f>IF(COUNTBLANK(Year2!F8:$M8)+COUNTBLANK($B8:E8)=12,"",SUM(Year2!F8:P8)+SUM(Year3!$B8:E8))</f>
        <v>0</v>
      </c>
      <c r="F10" s="34">
        <f>IF(COUNTBLANK(Year2!G8:$M8)+COUNTBLANK($B8:F8)=12,"",SUM(Year2!G8:Q8)+SUM(Year3!$B8:F8))</f>
        <v>0</v>
      </c>
      <c r="G10" s="34">
        <f>IF(COUNTBLANK(Year2!H8:$M8)+COUNTBLANK($B8:G8)=12,"",SUM(Year2!H8:R8)+SUM(Year3!$B8:G8))</f>
        <v>0</v>
      </c>
      <c r="H10" s="34">
        <f>IF(COUNTBLANK(Year2!I8:$M8)+COUNTBLANK($B8:H8)=12,"",SUM(Year2!I8:S8)+SUM(Year3!$B8:H8))</f>
        <v>0</v>
      </c>
      <c r="I10" s="34">
        <f>IF(COUNTBLANK(Year2!J8:$M8)+COUNTBLANK($B8:I8)=12,"",SUM(Year2!J8:T8)+SUM(Year3!$B8:I8))</f>
        <v>0</v>
      </c>
      <c r="J10" s="34">
        <f>IF(COUNTBLANK(Year2!K8:$M8)+COUNTBLANK($B8:J8)=12,"",SUM(Year2!K8:U8)+SUM(Year3!$B8:J8))</f>
        <v>0</v>
      </c>
      <c r="K10" s="34">
        <f>IF(COUNTBLANK(Year2!L8:$M8)+COUNTBLANK($B8:K8)=12,"",SUM(Year2!L8:V8)+SUM(Year3!$B8:K8))</f>
        <v>0</v>
      </c>
      <c r="L10" s="34">
        <f>IF(COUNTBLANK(Year2!M8:$M8)+COUNTBLANK($B8:L8)=12,"",SUM(Year2!M8:W8)+SUM(Year3!$B8:L8))</f>
        <v>0</v>
      </c>
      <c r="M10" s="35">
        <f>IF(COUNTBLANK($B8:M8)=12,"",SUM(Year3!$B8:M8))</f>
        <v>0</v>
      </c>
      <c r="N10" s="10"/>
      <c r="O10" s="10"/>
      <c r="P10" s="10"/>
    </row>
    <row r="11" spans="1:16" ht="36" customHeight="1">
      <c r="A11" s="3" t="s">
        <v>17</v>
      </c>
      <c r="B11" s="21">
        <f>IF(ISERROR((B9-B10)/B9),"",(B9-B10)/B9)</f>
        <v>1</v>
      </c>
      <c r="C11" s="22">
        <f aca="true" t="shared" si="0" ref="C11:M11">IF(ISERROR((C9-C10)/C9),"",(C9-C10)/C9)</f>
        <v>1</v>
      </c>
      <c r="D11" s="22">
        <f t="shared" si="0"/>
        <v>1</v>
      </c>
      <c r="E11" s="22">
        <f t="shared" si="0"/>
        <v>1</v>
      </c>
      <c r="F11" s="22">
        <f t="shared" si="0"/>
        <v>1</v>
      </c>
      <c r="G11" s="22">
        <f t="shared" si="0"/>
        <v>1</v>
      </c>
      <c r="H11" s="22">
        <f t="shared" si="0"/>
        <v>1</v>
      </c>
      <c r="I11" s="22">
        <f t="shared" si="0"/>
        <v>1</v>
      </c>
      <c r="J11" s="22">
        <f t="shared" si="0"/>
        <v>1</v>
      </c>
      <c r="K11" s="22">
        <f t="shared" si="0"/>
        <v>1</v>
      </c>
      <c r="L11" s="22">
        <f t="shared" si="0"/>
        <v>1</v>
      </c>
      <c r="M11" s="23">
        <f t="shared" si="0"/>
        <v>1</v>
      </c>
      <c r="N11" s="11"/>
      <c r="O11" s="11"/>
      <c r="P11" s="11"/>
    </row>
    <row r="12" spans="1:16" ht="36" customHeight="1" thickBot="1">
      <c r="A12" s="4" t="s">
        <v>24</v>
      </c>
      <c r="B12" s="24" t="str">
        <f>IF(ISERROR((B9-B10)/B9),"",IF(B11&lt;98%,"NO","YES"))</f>
        <v>YES</v>
      </c>
      <c r="C12" s="25" t="str">
        <f aca="true" t="shared" si="1" ref="C12:M12">IF(ISERROR((C9-C10)/C9),"",IF(C11&lt;98%,"NO","YES"))</f>
        <v>YES</v>
      </c>
      <c r="D12" s="25" t="str">
        <f t="shared" si="1"/>
        <v>YES</v>
      </c>
      <c r="E12" s="25" t="str">
        <f t="shared" si="1"/>
        <v>YES</v>
      </c>
      <c r="F12" s="25" t="str">
        <f t="shared" si="1"/>
        <v>YES</v>
      </c>
      <c r="G12" s="25" t="str">
        <f t="shared" si="1"/>
        <v>YES</v>
      </c>
      <c r="H12" s="25" t="str">
        <f t="shared" si="1"/>
        <v>YES</v>
      </c>
      <c r="I12" s="25" t="str">
        <f t="shared" si="1"/>
        <v>YES</v>
      </c>
      <c r="J12" s="25" t="str">
        <f t="shared" si="1"/>
        <v>YES</v>
      </c>
      <c r="K12" s="25" t="str">
        <f t="shared" si="1"/>
        <v>YES</v>
      </c>
      <c r="L12" s="25" t="str">
        <f t="shared" si="1"/>
        <v>YES</v>
      </c>
      <c r="M12" s="26" t="str">
        <f t="shared" si="1"/>
        <v>YES</v>
      </c>
      <c r="N12" s="12"/>
      <c r="O12" s="12"/>
      <c r="P12" s="12"/>
    </row>
    <row r="13" ht="7.5" customHeight="1"/>
    <row r="14" ht="15" customHeight="1">
      <c r="A14" s="13" t="s">
        <v>18</v>
      </c>
    </row>
    <row r="15" ht="15" customHeight="1"/>
    <row r="16" spans="1:13" ht="15" customHeight="1">
      <c r="A16" s="52" t="s">
        <v>20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1:13" ht="1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ht="15" customHeight="1"/>
    <row r="19" spans="1:13" ht="15" customHeight="1">
      <c r="A19" s="52" t="s">
        <v>19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spans="1:13" ht="1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ht="15" customHeight="1"/>
    <row r="22" ht="15" customHeight="1">
      <c r="M22" s="48"/>
    </row>
  </sheetData>
  <sheetProtection sheet="1" objects="1" scenarios="1" selectLockedCells="1"/>
  <mergeCells count="3">
    <mergeCell ref="A16:M17"/>
    <mergeCell ref="A19:M20"/>
    <mergeCell ref="B2:M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2"/>
  <headerFooter alignWithMargins="0">
    <oddHeader>&amp;L&amp;"Arial,Bold Italic"&amp;14Escherichia coli health compliance:
&amp;12Calculation of 12 month 'rolling' annual value&amp;R&amp;G</oddHeader>
    <oddFooter>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0"/>
  <sheetViews>
    <sheetView showGridLines="0" tabSelected="1" zoomScalePageLayoutView="0" workbookViewId="0" topLeftCell="A7">
      <selection activeCell="I8" sqref="I8"/>
    </sheetView>
  </sheetViews>
  <sheetFormatPr defaultColWidth="9.140625" defaultRowHeight="12.75"/>
  <cols>
    <col min="1" max="1" width="27.140625" style="39" customWidth="1"/>
    <col min="2" max="13" width="8.28125" style="39" customWidth="1"/>
    <col min="14" max="16" width="6.8515625" style="39" customWidth="1"/>
    <col min="17" max="17" width="2.140625" style="39" customWidth="1"/>
    <col min="18" max="16384" width="9.140625" style="39" customWidth="1"/>
  </cols>
  <sheetData>
    <row r="1" ht="18.75" customHeight="1"/>
    <row r="2" spans="1:13" ht="18.75" customHeight="1" thickBot="1">
      <c r="A2" s="40" t="s">
        <v>22</v>
      </c>
      <c r="B2" s="54" t="s">
        <v>25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ht="15" customHeight="1" thickBot="1"/>
    <row r="4" spans="1:16" ht="36" customHeight="1" thickBot="1">
      <c r="A4" s="1" t="s">
        <v>0</v>
      </c>
      <c r="B4" s="6"/>
      <c r="C4" s="7"/>
      <c r="D4" s="7"/>
      <c r="E4" s="7"/>
      <c r="F4" s="7"/>
      <c r="G4" s="7"/>
      <c r="H4" s="42">
        <v>2012</v>
      </c>
      <c r="I4" s="7"/>
      <c r="J4" s="7"/>
      <c r="K4" s="7"/>
      <c r="L4" s="7"/>
      <c r="M4" s="8"/>
      <c r="N4" s="9"/>
      <c r="O4" s="9"/>
      <c r="P4" s="9"/>
    </row>
    <row r="5" spans="1:16" ht="6" customHeight="1" thickBot="1">
      <c r="A5" s="3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37"/>
      <c r="N5" s="9"/>
      <c r="O5" s="9"/>
      <c r="P5" s="9"/>
    </row>
    <row r="6" spans="1:16" ht="36" customHeight="1" thickBot="1">
      <c r="A6" s="1" t="s">
        <v>1</v>
      </c>
      <c r="B6" s="43" t="s">
        <v>2</v>
      </c>
      <c r="C6" s="44" t="s">
        <v>3</v>
      </c>
      <c r="D6" s="44" t="s">
        <v>4</v>
      </c>
      <c r="E6" s="44" t="s">
        <v>5</v>
      </c>
      <c r="F6" s="44" t="s">
        <v>6</v>
      </c>
      <c r="G6" s="44" t="s">
        <v>7</v>
      </c>
      <c r="H6" s="44" t="s">
        <v>8</v>
      </c>
      <c r="I6" s="44" t="s">
        <v>9</v>
      </c>
      <c r="J6" s="44" t="s">
        <v>10</v>
      </c>
      <c r="K6" s="44" t="s">
        <v>11</v>
      </c>
      <c r="L6" s="44" t="s">
        <v>12</v>
      </c>
      <c r="M6" s="45" t="s">
        <v>13</v>
      </c>
      <c r="N6" s="9"/>
      <c r="O6" s="9"/>
      <c r="P6" s="9"/>
    </row>
    <row r="7" spans="1:16" ht="36" customHeight="1">
      <c r="A7" s="2" t="s">
        <v>14</v>
      </c>
      <c r="B7" s="15">
        <v>2</v>
      </c>
      <c r="C7" s="16">
        <v>2</v>
      </c>
      <c r="D7" s="16">
        <v>2</v>
      </c>
      <c r="E7" s="16">
        <v>2</v>
      </c>
      <c r="F7" s="16">
        <v>2</v>
      </c>
      <c r="G7" s="16">
        <v>2</v>
      </c>
      <c r="H7" s="16"/>
      <c r="I7" s="16"/>
      <c r="J7" s="16"/>
      <c r="K7" s="16"/>
      <c r="L7" s="16"/>
      <c r="M7" s="17"/>
      <c r="N7" s="10"/>
      <c r="O7" s="10"/>
      <c r="P7" s="10"/>
    </row>
    <row r="8" spans="1:16" ht="36" customHeight="1">
      <c r="A8" s="3" t="s">
        <v>23</v>
      </c>
      <c r="B8" s="41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/>
      <c r="I8" s="18"/>
      <c r="J8" s="18"/>
      <c r="K8" s="18"/>
      <c r="L8" s="18"/>
      <c r="M8" s="19"/>
      <c r="N8" s="10"/>
      <c r="O8" s="10"/>
      <c r="P8" s="10"/>
    </row>
    <row r="9" spans="1:16" ht="36" customHeight="1">
      <c r="A9" s="14" t="s">
        <v>15</v>
      </c>
      <c r="B9" s="33">
        <f>IF(COUNTBLANK(Year3!C7:$M7)+COUNTBLANK($B7:B7)=12,"",SUM(Year3!C7:M7)+SUM(Year4!$B7:B7))</f>
        <v>22</v>
      </c>
      <c r="C9" s="34">
        <f>IF(COUNTBLANK(Year3!D7:$M7)+COUNTBLANK($B7:C7)=12,"",SUM(Year3!D7:N7)+SUM(Year4!$B7:C7))</f>
        <v>22</v>
      </c>
      <c r="D9" s="34">
        <f>IF(COUNTBLANK(Year3!E7:$M7)+COUNTBLANK($B7:D7)=12,"",SUM(Year3!E7:O7)+SUM(Year4!$B7:D7))</f>
        <v>22</v>
      </c>
      <c r="E9" s="34">
        <f>IF(COUNTBLANK(Year3!F7:$M7)+COUNTBLANK($B7:E7)=12,"",SUM(Year3!F7:P7)+SUM(Year4!$B7:E7))</f>
        <v>22</v>
      </c>
      <c r="F9" s="34">
        <f>IF(COUNTBLANK(Year3!G7:$M7)+COUNTBLANK($B7:F7)=12,"",SUM(Year3!G7:Q7)+SUM(Year4!$B7:F7))</f>
        <v>22</v>
      </c>
      <c r="G9" s="34">
        <f>IF(COUNTBLANK(Year3!H7:$M7)+COUNTBLANK($B7:G7)=12,"",SUM(Year3!H7:R7)+SUM(Year4!$B7:G7))</f>
        <v>22</v>
      </c>
      <c r="H9" s="34">
        <f>IF(COUNTBLANK(Year3!I7:$M7)+COUNTBLANK($B7:H7)=12,"",SUM(Year3!I7:S7)+SUM(Year4!$B7:H7))</f>
        <v>20</v>
      </c>
      <c r="I9" s="34">
        <f>IF(COUNTBLANK(Year3!J7:$M7)+COUNTBLANK($B7:I7)=12,"",SUM(Year3!J7:T7)+SUM(Year4!$B7:I7))</f>
        <v>20</v>
      </c>
      <c r="J9" s="34">
        <f>IF(COUNTBLANK(Year3!K7:$M7)+COUNTBLANK($B7:J7)=12,"",SUM(Year3!K7:U7)+SUM(Year4!$B7:J7))</f>
        <v>18</v>
      </c>
      <c r="K9" s="34">
        <f>IF(COUNTBLANK(Year3!L7:$M7)+COUNTBLANK($B7:K7)=12,"",SUM(Year3!L7:V7)+SUM(Year4!$B7:K7))</f>
        <v>16</v>
      </c>
      <c r="L9" s="34">
        <f>IF(COUNTBLANK(Year3!M7:$M7)+COUNTBLANK($B7:L7)=12,"",SUM(Year3!M7:W7)+SUM(Year4!$B7:L7))</f>
        <v>14</v>
      </c>
      <c r="M9" s="35">
        <f>IF(COUNTBLANK($B7:M7)=12,"",SUM(Year4!$B7:M7))</f>
        <v>12</v>
      </c>
      <c r="N9" s="10"/>
      <c r="O9" s="10"/>
      <c r="P9" s="10"/>
    </row>
    <row r="10" spans="1:16" ht="36" customHeight="1">
      <c r="A10" s="3" t="s">
        <v>16</v>
      </c>
      <c r="B10" s="33">
        <f>IF(COUNTBLANK(Year3!C8:$M8)+COUNTBLANK($B8:B8)=12,"",SUM(Year3!C8:M8)+SUM(Year4!$B8:B8))</f>
        <v>0</v>
      </c>
      <c r="C10" s="34">
        <f>IF(COUNTBLANK(Year3!D8:$M8)+COUNTBLANK($B8:C8)=12,"",SUM(Year3!D8:N8)+SUM(Year4!$B8:C8))</f>
        <v>0</v>
      </c>
      <c r="D10" s="34">
        <f>IF(COUNTBLANK(Year3!E8:$M8)+COUNTBLANK($B8:D8)=12,"",SUM(Year3!E8:O8)+SUM(Year4!$B8:D8))</f>
        <v>0</v>
      </c>
      <c r="E10" s="34">
        <f>IF(COUNTBLANK(Year3!F8:$M8)+COUNTBLANK($B8:E8)=12,"",SUM(Year3!F8:P8)+SUM(Year4!$B8:E8))</f>
        <v>0</v>
      </c>
      <c r="F10" s="34">
        <f>IF(COUNTBLANK(Year3!G8:$M8)+COUNTBLANK($B8:F8)=12,"",SUM(Year3!G8:Q8)+SUM(Year4!$B8:F8))</f>
        <v>0</v>
      </c>
      <c r="G10" s="34">
        <f>IF(COUNTBLANK(Year3!H8:$M8)+COUNTBLANK($B8:G8)=12,"",SUM(Year3!H8:R8)+SUM(Year4!$B8:G8))</f>
        <v>0</v>
      </c>
      <c r="H10" s="34">
        <f>IF(COUNTBLANK(Year3!I8:$M8)+COUNTBLANK($B8:H8)=12,"",SUM(Year3!I8:S8)+SUM(Year4!$B8:H8))</f>
        <v>0</v>
      </c>
      <c r="I10" s="34">
        <f>IF(COUNTBLANK(Year3!J8:$M8)+COUNTBLANK($B8:I8)=12,"",SUM(Year3!J8:T8)+SUM(Year4!$B8:I8))</f>
        <v>0</v>
      </c>
      <c r="J10" s="34">
        <f>IF(COUNTBLANK(Year3!K8:$M8)+COUNTBLANK($B8:J8)=12,"",SUM(Year3!K8:U8)+SUM(Year4!$B8:J8))</f>
        <v>0</v>
      </c>
      <c r="K10" s="34">
        <f>IF(COUNTBLANK(Year3!L8:$M8)+COUNTBLANK($B8:K8)=12,"",SUM(Year3!L8:V8)+SUM(Year4!$B8:K8))</f>
        <v>0</v>
      </c>
      <c r="L10" s="34">
        <f>IF(COUNTBLANK(Year3!M8:$M8)+COUNTBLANK($B8:L8)=12,"",SUM(Year3!M8:W8)+SUM(Year4!$B8:L8))</f>
        <v>0</v>
      </c>
      <c r="M10" s="35">
        <f>IF(COUNTBLANK($B8:M8)=12,"",SUM(Year4!$B8:M8))</f>
        <v>0</v>
      </c>
      <c r="N10" s="10"/>
      <c r="O10" s="10"/>
      <c r="P10" s="10"/>
    </row>
    <row r="11" spans="1:16" ht="36" customHeight="1">
      <c r="A11" s="3" t="s">
        <v>17</v>
      </c>
      <c r="B11" s="46">
        <f>IF(ISERROR((B9-B10)/B9),"",(B9-B10)/B9)</f>
        <v>1</v>
      </c>
      <c r="C11" s="22">
        <f aca="true" t="shared" si="0" ref="C11:M11">IF(ISERROR((C9-C10)/C9),"",(C9-C10)/C9)</f>
        <v>1</v>
      </c>
      <c r="D11" s="22">
        <f t="shared" si="0"/>
        <v>1</v>
      </c>
      <c r="E11" s="22">
        <f t="shared" si="0"/>
        <v>1</v>
      </c>
      <c r="F11" s="22">
        <f t="shared" si="0"/>
        <v>1</v>
      </c>
      <c r="G11" s="22">
        <f t="shared" si="0"/>
        <v>1</v>
      </c>
      <c r="H11" s="22">
        <f t="shared" si="0"/>
        <v>1</v>
      </c>
      <c r="I11" s="22">
        <f t="shared" si="0"/>
        <v>1</v>
      </c>
      <c r="J11" s="22">
        <f t="shared" si="0"/>
        <v>1</v>
      </c>
      <c r="K11" s="22">
        <f t="shared" si="0"/>
        <v>1</v>
      </c>
      <c r="L11" s="22">
        <f t="shared" si="0"/>
        <v>1</v>
      </c>
      <c r="M11" s="23">
        <f t="shared" si="0"/>
        <v>1</v>
      </c>
      <c r="N11" s="11"/>
      <c r="O11" s="11"/>
      <c r="P11" s="11"/>
    </row>
    <row r="12" spans="1:16" ht="36" customHeight="1" thickBot="1">
      <c r="A12" s="4" t="s">
        <v>24</v>
      </c>
      <c r="B12" s="47" t="str">
        <f>IF(ISERROR((B9-B10)/B9),"",IF(B11&lt;98%,"NO","YES"))</f>
        <v>YES</v>
      </c>
      <c r="C12" s="25" t="str">
        <f aca="true" t="shared" si="1" ref="C12:M12">IF(ISERROR((C9-C10)/C9),"",IF(C11&lt;98%,"NO","YES"))</f>
        <v>YES</v>
      </c>
      <c r="D12" s="25" t="str">
        <f t="shared" si="1"/>
        <v>YES</v>
      </c>
      <c r="E12" s="25" t="str">
        <f t="shared" si="1"/>
        <v>YES</v>
      </c>
      <c r="F12" s="25" t="str">
        <f t="shared" si="1"/>
        <v>YES</v>
      </c>
      <c r="G12" s="25" t="str">
        <f t="shared" si="1"/>
        <v>YES</v>
      </c>
      <c r="H12" s="25" t="str">
        <f t="shared" si="1"/>
        <v>YES</v>
      </c>
      <c r="I12" s="25" t="str">
        <f t="shared" si="1"/>
        <v>YES</v>
      </c>
      <c r="J12" s="25" t="str">
        <f t="shared" si="1"/>
        <v>YES</v>
      </c>
      <c r="K12" s="25" t="str">
        <f t="shared" si="1"/>
        <v>YES</v>
      </c>
      <c r="L12" s="25" t="str">
        <f t="shared" si="1"/>
        <v>YES</v>
      </c>
      <c r="M12" s="26" t="str">
        <f t="shared" si="1"/>
        <v>YES</v>
      </c>
      <c r="N12" s="12"/>
      <c r="O12" s="12"/>
      <c r="P12" s="12"/>
    </row>
    <row r="13" ht="7.5" customHeight="1"/>
    <row r="14" ht="15" customHeight="1">
      <c r="A14" s="13" t="s">
        <v>18</v>
      </c>
    </row>
    <row r="15" ht="15" customHeight="1"/>
    <row r="16" spans="1:13" ht="15" customHeight="1">
      <c r="A16" s="52" t="s">
        <v>20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1:13" ht="1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ht="15" customHeight="1"/>
    <row r="19" spans="1:13" ht="15" customHeight="1">
      <c r="A19" s="52" t="s">
        <v>19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spans="1:13" ht="1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ht="15" customHeight="1"/>
    <row r="22" ht="15" customHeight="1"/>
  </sheetData>
  <sheetProtection sheet="1" objects="1" scenarios="1" selectLockedCells="1"/>
  <mergeCells count="3">
    <mergeCell ref="A16:M17"/>
    <mergeCell ref="A19:M20"/>
    <mergeCell ref="B2:M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2"/>
  <headerFooter alignWithMargins="0">
    <oddHeader>&amp;L&amp;"Arial,Bold Italic"&amp;14Escherichia coli health compliance:
&amp;12Calculation of 12 month 'rolling' annual value&amp;R&amp;G</oddHeader>
    <oddFooter>&amp;R&amp;G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0"/>
  <sheetViews>
    <sheetView showGridLines="0" zoomScalePageLayoutView="0" workbookViewId="0" topLeftCell="A1">
      <selection activeCell="B2" sqref="B2:M2"/>
    </sheetView>
  </sheetViews>
  <sheetFormatPr defaultColWidth="9.140625" defaultRowHeight="12.75"/>
  <cols>
    <col min="1" max="1" width="27.140625" style="39" customWidth="1"/>
    <col min="2" max="13" width="8.28125" style="39" customWidth="1"/>
    <col min="14" max="16" width="6.8515625" style="39" customWidth="1"/>
    <col min="17" max="17" width="2.140625" style="39" customWidth="1"/>
    <col min="18" max="16384" width="9.140625" style="39" customWidth="1"/>
  </cols>
  <sheetData>
    <row r="1" ht="18.75" customHeight="1"/>
    <row r="2" spans="1:13" ht="18.75" customHeight="1" thickBot="1">
      <c r="A2" s="40" t="s">
        <v>22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ht="15" customHeight="1" thickBot="1"/>
    <row r="4" spans="1:16" ht="36" customHeight="1" thickBot="1">
      <c r="A4" s="1" t="s">
        <v>0</v>
      </c>
      <c r="B4" s="6"/>
      <c r="C4" s="7"/>
      <c r="D4" s="7"/>
      <c r="E4" s="7"/>
      <c r="F4" s="7"/>
      <c r="G4" s="7"/>
      <c r="H4" s="42">
        <v>2013</v>
      </c>
      <c r="I4" s="7"/>
      <c r="J4" s="7"/>
      <c r="K4" s="7"/>
      <c r="L4" s="7"/>
      <c r="M4" s="8"/>
      <c r="N4" s="9"/>
      <c r="O4" s="9"/>
      <c r="P4" s="9"/>
    </row>
    <row r="5" spans="1:16" ht="6" customHeight="1" thickBot="1">
      <c r="A5" s="3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37"/>
      <c r="N5" s="9"/>
      <c r="O5" s="9"/>
      <c r="P5" s="9"/>
    </row>
    <row r="6" spans="1:16" ht="36" customHeight="1" thickBot="1">
      <c r="A6" s="1" t="s">
        <v>1</v>
      </c>
      <c r="B6" s="43" t="s">
        <v>2</v>
      </c>
      <c r="C6" s="44" t="s">
        <v>3</v>
      </c>
      <c r="D6" s="44" t="s">
        <v>4</v>
      </c>
      <c r="E6" s="44" t="s">
        <v>5</v>
      </c>
      <c r="F6" s="44" t="s">
        <v>6</v>
      </c>
      <c r="G6" s="44" t="s">
        <v>7</v>
      </c>
      <c r="H6" s="44" t="s">
        <v>8</v>
      </c>
      <c r="I6" s="44" t="s">
        <v>9</v>
      </c>
      <c r="J6" s="44" t="s">
        <v>10</v>
      </c>
      <c r="K6" s="44" t="s">
        <v>11</v>
      </c>
      <c r="L6" s="44" t="s">
        <v>12</v>
      </c>
      <c r="M6" s="45" t="s">
        <v>13</v>
      </c>
      <c r="N6" s="9"/>
      <c r="O6" s="9"/>
      <c r="P6" s="9"/>
    </row>
    <row r="7" spans="1:16" ht="36" customHeight="1">
      <c r="A7" s="2" t="s">
        <v>14</v>
      </c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  <c r="N7" s="10"/>
      <c r="O7" s="10"/>
      <c r="P7" s="10"/>
    </row>
    <row r="8" spans="1:16" ht="36" customHeight="1">
      <c r="A8" s="3" t="s">
        <v>23</v>
      </c>
      <c r="B8" s="41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0"/>
      <c r="O8" s="10"/>
      <c r="P8" s="10"/>
    </row>
    <row r="9" spans="1:16" ht="36" customHeight="1">
      <c r="A9" s="14" t="s">
        <v>15</v>
      </c>
      <c r="B9" s="33">
        <f>IF(COUNTBLANK(Year4!C7:$M7)+COUNTBLANK($B7:B7)=12,"",SUM(Year4!C7:M7)+SUM(Year5!$B7:B7))</f>
        <v>10</v>
      </c>
      <c r="C9" s="34">
        <f>IF(COUNTBLANK(Year4!D7:$M7)+COUNTBLANK($B7:C7)=12,"",SUM(Year4!D7:N7)+SUM(Year5!$B7:C7))</f>
        <v>8</v>
      </c>
      <c r="D9" s="34">
        <f>IF(COUNTBLANK(Year4!E7:$M7)+COUNTBLANK($B7:D7)=12,"",SUM(Year4!E7:O7)+SUM(Year5!$B7:D7))</f>
        <v>6</v>
      </c>
      <c r="E9" s="34">
        <f>IF(COUNTBLANK(Year4!F7:$M7)+COUNTBLANK($B7:E7)=12,"",SUM(Year4!F7:P7)+SUM(Year5!$B7:E7))</f>
        <v>4</v>
      </c>
      <c r="F9" s="34">
        <f>IF(COUNTBLANK(Year4!G7:$M7)+COUNTBLANK($B7:F7)=12,"",SUM(Year4!G7:Q7)+SUM(Year5!$B7:F7))</f>
        <v>2</v>
      </c>
      <c r="G9" s="34">
        <f>IF(COUNTBLANK(Year4!H7:$M7)+COUNTBLANK($B7:G7)=12,"",SUM(Year4!H7:R7)+SUM(Year5!$B7:G7))</f>
      </c>
      <c r="H9" s="34">
        <f>IF(COUNTBLANK(Year4!I7:$M7)+COUNTBLANK($B7:H7)=12,"",SUM(Year4!I7:S7)+SUM(Year5!$B7:H7))</f>
      </c>
      <c r="I9" s="34">
        <f>IF(COUNTBLANK(Year4!J7:$M7)+COUNTBLANK($B7:I7)=12,"",SUM(Year4!J7:T7)+SUM(Year5!$B7:I7))</f>
      </c>
      <c r="J9" s="34">
        <f>IF(COUNTBLANK(Year4!K7:$M7)+COUNTBLANK($B7:J7)=12,"",SUM(Year4!K7:U7)+SUM(Year5!$B7:J7))</f>
      </c>
      <c r="K9" s="34">
        <f>IF(COUNTBLANK(Year4!L7:$M7)+COUNTBLANK($B7:K7)=12,"",SUM(Year4!L7:V7)+SUM(Year5!$B7:K7))</f>
      </c>
      <c r="L9" s="34">
        <f>IF(COUNTBLANK(Year4!M7:$M7)+COUNTBLANK($B7:L7)=12,"",SUM(Year4!M7:W7)+SUM(Year5!$B7:L7))</f>
      </c>
      <c r="M9" s="35">
        <f>IF(COUNTBLANK($B7:M7)=12,"",SUM(Year5!$B7:M7))</f>
      </c>
      <c r="N9" s="10"/>
      <c r="O9" s="10"/>
      <c r="P9" s="10"/>
    </row>
    <row r="10" spans="1:16" ht="36" customHeight="1">
      <c r="A10" s="3" t="s">
        <v>16</v>
      </c>
      <c r="B10" s="33">
        <f>IF(COUNTBLANK(Year4!C8:$M8)+COUNTBLANK($B8:B8)=12,"",SUM(Year4!C8:M8)+SUM(Year5!$B8:B8))</f>
        <v>0</v>
      </c>
      <c r="C10" s="34">
        <f>IF(COUNTBLANK(Year4!D8:$M8)+COUNTBLANK($B8:C8)=12,"",SUM(Year4!D8:N8)+SUM(Year5!$B8:C8))</f>
        <v>0</v>
      </c>
      <c r="D10" s="34">
        <f>IF(COUNTBLANK(Year4!E8:$M8)+COUNTBLANK($B8:D8)=12,"",SUM(Year4!E8:O8)+SUM(Year5!$B8:D8))</f>
        <v>0</v>
      </c>
      <c r="E10" s="34">
        <f>IF(COUNTBLANK(Year4!F8:$M8)+COUNTBLANK($B8:E8)=12,"",SUM(Year4!F8:P8)+SUM(Year5!$B8:E8))</f>
        <v>0</v>
      </c>
      <c r="F10" s="34">
        <f>IF(COUNTBLANK(Year4!G8:$M8)+COUNTBLANK($B8:F8)=12,"",SUM(Year4!G8:Q8)+SUM(Year5!$B8:F8))</f>
        <v>0</v>
      </c>
      <c r="G10" s="34">
        <f>IF(COUNTBLANK(Year4!H8:$M8)+COUNTBLANK($B8:G8)=12,"",SUM(Year4!H8:R8)+SUM(Year5!$B8:G8))</f>
      </c>
      <c r="H10" s="34">
        <f>IF(COUNTBLANK(Year4!I8:$M8)+COUNTBLANK($B8:H8)=12,"",SUM(Year4!I8:S8)+SUM(Year5!$B8:H8))</f>
      </c>
      <c r="I10" s="34">
        <f>IF(COUNTBLANK(Year4!J8:$M8)+COUNTBLANK($B8:I8)=12,"",SUM(Year4!J8:T8)+SUM(Year5!$B8:I8))</f>
      </c>
      <c r="J10" s="34">
        <f>IF(COUNTBLANK(Year4!K8:$M8)+COUNTBLANK($B8:J8)=12,"",SUM(Year4!K8:U8)+SUM(Year5!$B8:J8))</f>
      </c>
      <c r="K10" s="34">
        <f>IF(COUNTBLANK(Year4!L8:$M8)+COUNTBLANK($B8:K8)=12,"",SUM(Year4!L8:V8)+SUM(Year5!$B8:K8))</f>
      </c>
      <c r="L10" s="34">
        <f>IF(COUNTBLANK(Year4!M8:$M8)+COUNTBLANK($B8:L8)=12,"",SUM(Year4!M8:W8)+SUM(Year5!$B8:L8))</f>
      </c>
      <c r="M10" s="35">
        <f>IF(COUNTBLANK($B8:M8)=12,"",SUM(Year5!$B8:M8))</f>
      </c>
      <c r="N10" s="10"/>
      <c r="O10" s="10"/>
      <c r="P10" s="10"/>
    </row>
    <row r="11" spans="1:16" ht="36" customHeight="1">
      <c r="A11" s="3" t="s">
        <v>17</v>
      </c>
      <c r="B11" s="46">
        <f aca="true" t="shared" si="0" ref="B11:M11">IF(ISERROR((B9-B10)/B9),"",(B9-B10)/B9)</f>
        <v>1</v>
      </c>
      <c r="C11" s="22">
        <f t="shared" si="0"/>
        <v>1</v>
      </c>
      <c r="D11" s="22">
        <f t="shared" si="0"/>
        <v>1</v>
      </c>
      <c r="E11" s="22">
        <f t="shared" si="0"/>
        <v>1</v>
      </c>
      <c r="F11" s="22">
        <f t="shared" si="0"/>
        <v>1</v>
      </c>
      <c r="G11" s="22">
        <f t="shared" si="0"/>
      </c>
      <c r="H11" s="22">
        <f t="shared" si="0"/>
      </c>
      <c r="I11" s="22">
        <f t="shared" si="0"/>
      </c>
      <c r="J11" s="22">
        <f t="shared" si="0"/>
      </c>
      <c r="K11" s="22">
        <f t="shared" si="0"/>
      </c>
      <c r="L11" s="22">
        <f t="shared" si="0"/>
      </c>
      <c r="M11" s="23">
        <f t="shared" si="0"/>
      </c>
      <c r="N11" s="11"/>
      <c r="O11" s="11"/>
      <c r="P11" s="11"/>
    </row>
    <row r="12" spans="1:16" ht="36" customHeight="1" thickBot="1">
      <c r="A12" s="4" t="s">
        <v>24</v>
      </c>
      <c r="B12" s="47" t="str">
        <f aca="true" t="shared" si="1" ref="B12:M12">IF(ISERROR((B9-B10)/B9),"",IF(B11&lt;98%,"NO","YES"))</f>
        <v>YES</v>
      </c>
      <c r="C12" s="25" t="str">
        <f t="shared" si="1"/>
        <v>YES</v>
      </c>
      <c r="D12" s="25" t="str">
        <f t="shared" si="1"/>
        <v>YES</v>
      </c>
      <c r="E12" s="25" t="str">
        <f t="shared" si="1"/>
        <v>YES</v>
      </c>
      <c r="F12" s="25" t="str">
        <f t="shared" si="1"/>
        <v>YES</v>
      </c>
      <c r="G12" s="25">
        <f t="shared" si="1"/>
      </c>
      <c r="H12" s="25">
        <f t="shared" si="1"/>
      </c>
      <c r="I12" s="25">
        <f t="shared" si="1"/>
      </c>
      <c r="J12" s="25">
        <f t="shared" si="1"/>
      </c>
      <c r="K12" s="25">
        <f t="shared" si="1"/>
      </c>
      <c r="L12" s="25">
        <f t="shared" si="1"/>
      </c>
      <c r="M12" s="26">
        <f t="shared" si="1"/>
      </c>
      <c r="N12" s="12"/>
      <c r="O12" s="12"/>
      <c r="P12" s="12"/>
    </row>
    <row r="13" ht="7.5" customHeight="1"/>
    <row r="14" ht="15" customHeight="1">
      <c r="A14" s="13" t="s">
        <v>18</v>
      </c>
    </row>
    <row r="15" ht="15" customHeight="1"/>
    <row r="16" spans="1:13" ht="15" customHeight="1">
      <c r="A16" s="52" t="s">
        <v>20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1:13" ht="1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ht="15" customHeight="1"/>
    <row r="19" spans="1:13" ht="15" customHeight="1">
      <c r="A19" s="52" t="s">
        <v>19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spans="1:13" ht="1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ht="15" customHeight="1"/>
    <row r="22" ht="15" customHeight="1"/>
  </sheetData>
  <sheetProtection sheet="1" objects="1" scenarios="1" selectLockedCells="1"/>
  <mergeCells count="3">
    <mergeCell ref="A16:M17"/>
    <mergeCell ref="A19:M20"/>
    <mergeCell ref="B2:M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2"/>
  <headerFooter alignWithMargins="0">
    <oddHeader>&amp;L&amp;"Arial,Bold Italic"&amp;14Escherichia coli health compliance:
&amp;12Calculation of 12 month 'rolling' annual value&amp;R&amp;G</oddHeader>
    <oddFooter>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Natural Resources and Water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robertsonb1</dc:creator>
  <cp:keywords/>
  <dc:description/>
  <cp:lastModifiedBy>dgralton</cp:lastModifiedBy>
  <cp:lastPrinted>2009-06-24T23:16:26Z</cp:lastPrinted>
  <dcterms:created xsi:type="dcterms:W3CDTF">2009-04-17T05:17:47Z</dcterms:created>
  <dcterms:modified xsi:type="dcterms:W3CDTF">2016-03-10T03:32:43Z</dcterms:modified>
  <cp:category/>
  <cp:version/>
  <cp:contentType/>
  <cp:contentStatus/>
</cp:coreProperties>
</file>